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24226"/>
  <bookViews>
    <workbookView xWindow="120" yWindow="75" windowWidth="18960" windowHeight="11580" activeTab="1"/>
  </bookViews>
  <sheets>
    <sheet name="MONTHLY" sheetId="1" r:id="rId1"/>
    <sheet name="FORM" sheetId="2" r:id="rId2"/>
  </sheets>
  <definedNames>
    <definedName name="_xlnm.Print_Area" localSheetId="1">FORM!$A$1:$I$55</definedName>
    <definedName name="_xlnm.Print_Area" localSheetId="0">MONTHLY!$A$1:$I$29</definedName>
  </definedNames>
</workbook>
</file>

<file path=xl/sharedStrings.xml><?xml version="1.0" encoding="utf-8"?>
<sst xmlns="http://schemas.openxmlformats.org/spreadsheetml/2006/main" uniqueCount="154" count="154">
  <si>
    <t>HRA</t>
  </si>
  <si>
    <t>GIS</t>
  </si>
  <si>
    <t>F.Y.:</t>
  </si>
  <si>
    <t>2019-2020</t>
  </si>
  <si>
    <t>Month</t>
  </si>
  <si>
    <t>Basic Salary</t>
  </si>
  <si>
    <t>G.P.</t>
  </si>
  <si>
    <t>DA</t>
  </si>
  <si>
    <t>Total</t>
  </si>
  <si>
    <t>GPF/CPF</t>
  </si>
  <si>
    <t>TDS</t>
  </si>
  <si>
    <t>Aggr. Salary</t>
  </si>
  <si>
    <t>Salary Date</t>
  </si>
  <si>
    <t>March</t>
  </si>
  <si>
    <t>25.04.2019</t>
  </si>
  <si>
    <t>April</t>
  </si>
  <si>
    <t>03.05.2019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</si>
  <si>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</si>
  <si>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</si>
  <si>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</si>
  <si>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</si>
  <si>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</si>
  <si>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</si>
  <si>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</si>
  <si>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</si>
  <si>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</si>
  <si>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</si>
  <si>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Bonus</t>
  </si>
  <si>
    <t>DA Arrears</t>
  </si>
  <si>
    <t>राजकीय औद्योगिक प्रशिक्षण संस्थान, शाहगंज, जौनपुर</t>
  </si>
  <si>
    <t>आय विवरण वित्तीय वर्ष :  2019-2020</t>
  </si>
  <si>
    <t>पदनाम :- अनुदेशक</t>
  </si>
  <si>
    <t>01</t>
  </si>
  <si>
    <t>मार्च '2019</t>
  </si>
  <si>
    <t>-</t>
  </si>
  <si>
    <t>02</t>
  </si>
  <si>
    <t>अप्रैल '2019</t>
  </si>
  <si>
    <t>03</t>
  </si>
  <si>
    <t>मई '2019</t>
  </si>
  <si>
    <t>04</t>
  </si>
  <si>
    <t>जून '2019</t>
  </si>
  <si>
    <t>05</t>
  </si>
  <si>
    <t>जुलाई '2019</t>
  </si>
  <si>
    <t>06</t>
  </si>
  <si>
    <t>अगस्त '2019</t>
  </si>
  <si>
    <t>07</t>
  </si>
  <si>
    <t>सितम्बर '2019</t>
  </si>
  <si>
    <t>08</t>
  </si>
  <si>
    <t>अक्टूबर '2019</t>
  </si>
  <si>
    <t>09</t>
  </si>
  <si>
    <t>नवंबर '2019</t>
  </si>
  <si>
    <t>10</t>
  </si>
  <si>
    <t>दिसंबर '2019</t>
  </si>
  <si>
    <t>11</t>
  </si>
  <si>
    <t>जनवरी '2020</t>
  </si>
  <si>
    <t>12</t>
  </si>
  <si>
    <t>फरवरी '2020</t>
  </si>
  <si>
    <t>13</t>
  </si>
  <si>
    <t xml:space="preserve">बोनस </t>
  </si>
  <si>
    <t>14</t>
  </si>
  <si>
    <t>डी0 ए0 एरियर</t>
  </si>
  <si>
    <t>कुल योग-</t>
  </si>
  <si>
    <t>03.06.2019</t>
  </si>
  <si>
    <t>02.07.2019</t>
  </si>
  <si>
    <t>01.08.2019</t>
  </si>
  <si>
    <t>03.09.2019</t>
  </si>
  <si>
    <t>04.10.2019</t>
  </si>
  <si>
    <t>25.10.2019</t>
  </si>
  <si>
    <t>04.12.2019</t>
  </si>
  <si>
    <t>23.12.2019</t>
  </si>
  <si>
    <t>23.12.2019</t>
  </si>
  <si>
    <t>वित्तीय वर्ष 2019-2020  में स्रोत से आयकर कटौती हेतु कर्मचारी द्वारा प्रदत्त आय विवरण</t>
  </si>
  <si>
    <t>G.I.S.</t>
  </si>
  <si>
    <t>S.No.</t>
  </si>
  <si>
    <t>Basic</t>
  </si>
  <si>
    <t>NPS Ded.</t>
  </si>
  <si>
    <t>01.02.2020</t>
  </si>
  <si>
    <t>23.01.2020</t>
  </si>
  <si>
    <t>Income From Other Sources</t>
  </si>
  <si>
    <t>Add; Edn Cess + Health Cess @ 4%</t>
  </si>
  <si>
    <t>Net Tax Payable</t>
  </si>
  <si>
    <t>Advance Tax Paid</t>
  </si>
  <si>
    <t>Tax Remianing to be Paid</t>
  </si>
  <si>
    <t>Additional contribution towards NPS [u/s 80CCD(1B)]</t>
  </si>
  <si>
    <t>Any other deductable (u/s 80C)</t>
  </si>
  <si>
    <t>Medi-claim premium (u/s 80D)</t>
  </si>
  <si>
    <t>Actual payment towards medical treatment (u/s 80DDB )</t>
  </si>
  <si>
    <t>Interest payable on loan for residentials house property (u/s 80EEA )</t>
  </si>
  <si>
    <t>Interest payable on loan for purchase of electric vehicles(u/s 80EEB )</t>
  </si>
  <si>
    <t>Donations (u/s 80G)</t>
  </si>
  <si>
    <t>Deduction for maintenance / medical treatment of dependent (u/s 80DD)</t>
  </si>
  <si>
    <t>Any other deductions</t>
  </si>
  <si>
    <t>Employer's contribution toward NPS (u/s 80CCD)</t>
  </si>
  <si>
    <t>Gross Income</t>
  </si>
  <si>
    <t>Income from Salary</t>
  </si>
  <si>
    <t>Income From House Property</t>
  </si>
  <si>
    <t>Any Other Income</t>
  </si>
  <si>
    <t>Less: Allowances exempt u/s 10</t>
  </si>
  <si>
    <t>Any Other Exemption</t>
  </si>
  <si>
    <t>H.R.A. Exemption</t>
  </si>
  <si>
    <t>Less: Deductions under Sec 80C</t>
  </si>
  <si>
    <t>Less: Deductions under chapter VI-A</t>
  </si>
  <si>
    <t>Public Provident Fund (PPF)</t>
  </si>
  <si>
    <t>N.S.C (Investment + accrued Interest before Maturity Year)</t>
  </si>
  <si>
    <t>Tax Saving Fixed Deposit (5 Years and above)</t>
  </si>
  <si>
    <t>Tax Savings Bonds</t>
  </si>
  <si>
    <t>E.L.S.S (Tax Saving Mutual Fund)</t>
  </si>
  <si>
    <t>Life Insurance Premiums</t>
  </si>
  <si>
    <t>Pension Plan from Insurance Companies/Mutual Funds (u/s 80CCC)</t>
  </si>
  <si>
    <t>Employee's contribution toward NPS (u/s 80CCD)</t>
  </si>
  <si>
    <t>Housing. Loan (Principal Repayment)</t>
  </si>
  <si>
    <t xml:space="preserve">Sukanya Samriddhi Account </t>
  </si>
  <si>
    <t>Tuition fees for 2 children</t>
  </si>
  <si>
    <t>Less: Standard Deduction</t>
  </si>
  <si>
    <t>Total Taxable Income (1-2-3-4-5)</t>
  </si>
  <si>
    <t>Total Tax Payable after rebate U/s 87A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</si>
  <si>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</si>
  <si>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</si>
  <si>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</si>
  <si>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</si>
  <si>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</si>
  <si>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</si>
  <si>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</si>
  <si>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</si>
  <si>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</si>
  <si>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</si>
  <si>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</si>
  <si>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</si>
  <si>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</si>
  <si>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</si>
  <si>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Name &amp; Designation :</t>
  </si>
  <si>
    <t>BNTPS4545P</t>
  </si>
  <si>
    <t>PAN:-</t>
  </si>
  <si>
    <t>SANJAY KUMAR SINGH, INSTRUCTOR</t>
  </si>
  <si>
    <t>संजय कुमार सिंह</t>
  </si>
  <si>
    <t>कर्मचारी का नाम :-</t>
  </si>
  <si>
    <t>PAN :- BNTPS4545P</t>
  </si>
  <si>
    <t>(संजय कुमार सिंह)</t>
  </si>
  <si>
    <t>2020-2021</t>
  </si>
  <si>
    <t>आय विवरण वित्तीय वर्ष :  2020-2021</t>
  </si>
  <si>
    <t xml:space="preserve">PAN :- </t>
  </si>
  <si>
    <t>मार्च '2020</t>
  </si>
  <si>
    <t>अप्रैल '2020</t>
  </si>
  <si>
    <t>मई '2020</t>
  </si>
  <si>
    <t>जून '2020</t>
  </si>
  <si>
    <t>जुलाई '2020</t>
  </si>
  <si>
    <t>अगस्त '2020</t>
  </si>
  <si>
    <t>सितम्बर '2020</t>
  </si>
  <si>
    <t>अक्टूबर '2020</t>
  </si>
  <si>
    <t>नवंबर '2020</t>
  </si>
  <si>
    <t>दिसंबर '2020</t>
  </si>
  <si>
    <t>जनवरी '2021</t>
  </si>
  <si>
    <t>फरवरी '2021</t>
  </si>
  <si>
    <t>वित्तीय वर्ष 2020-2021  में स्रोत से आयकर कटौती हेतु कर्मचारी द्वारा प्रदत्त आय विवरण</t>
  </si>
</sst>
</file>

<file path=xl/styles.xml><?xml version="1.0" encoding="utf-8"?>
<styleSheet xmlns="http://schemas.openxmlformats.org/spreadsheetml/2006/main">
  <numFmts count="4">
    <numFmt numFmtId="0" formatCode="General"/>
    <numFmt numFmtId="3" formatCode="#,##0"/>
    <numFmt numFmtId="164" formatCode="#0"/>
    <numFmt numFmtId="4" formatCode="#,##0.00"/>
  </numFmts>
  <fonts count="23">
    <font>
      <name val="Calibri"/>
      <sz val="11"/>
    </font>
    <font>
      <name val="Calibri"/>
      <charset val="1"/>
      <u/>
      <sz val="12"/>
      <color rgb="FF000000"/>
    </font>
    <font>
      <name val="Calibri"/>
      <charset val="1"/>
      <u/>
      <sz val="11"/>
      <color rgb="FF000000"/>
    </font>
    <font>
      <name val="Calibri"/>
      <charset val="1"/>
      <sz val="11"/>
      <color rgb="FF000000"/>
    </font>
    <font>
      <name val="Calibri"/>
      <sz val="11"/>
      <color rgb="FF000000"/>
    </font>
    <font>
      <name val="Arial"/>
      <sz val="10"/>
    </font>
    <font>
      <name val="Arial"/>
      <sz val="10"/>
      <color rgb="FF000000"/>
    </font>
    <font>
      <name val="Calibri"/>
      <sz val="9"/>
    </font>
    <font>
      <name val="Arial"/>
      <b/>
      <i/>
      <sz val="9"/>
      <color rgb="FF000000"/>
    </font>
    <font>
      <name val="Arial"/>
      <charset val="1"/>
      <sz val="9"/>
      <color rgb="FF000000"/>
    </font>
    <font>
      <name val="Arial"/>
      <charset val="1"/>
      <sz val="10"/>
      <color rgb="FF000000"/>
    </font>
    <font>
      <name val="Arial"/>
      <b/>
      <charset val="1"/>
      <sz val="11"/>
      <color rgb="FF000000"/>
    </font>
    <font>
      <name val="Arial"/>
      <charset val="1"/>
      <sz val="11"/>
      <color rgb="FF000000"/>
    </font>
    <font>
      <name val="Calibri"/>
      <sz val="11"/>
    </font>
    <font>
      <name val="Arial"/>
      <sz val="11"/>
      <color rgb="FF000000"/>
    </font>
    <font>
      <name val="Arial"/>
      <b/>
      <sz val="12"/>
    </font>
    <font>
      <name val="Arial"/>
      <b/>
      <i/>
      <sz val="10"/>
    </font>
    <font>
      <name val="Arial"/>
      <sz val="12"/>
    </font>
    <font>
      <name val="Times New Roman"/>
      <u/>
      <sz val="12"/>
      <color rgb="FF000000"/>
    </font>
    <font>
      <name val="Arial"/>
      <u/>
      <sz val="10"/>
    </font>
    <font>
      <name val="Arial"/>
      <sz val="11"/>
    </font>
    <font>
      <name val="Arial"/>
      <i/>
      <sz val="10"/>
    </font>
    <font>
      <name val="Arial"/>
      <b/>
      <sz val="1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bottom"/>
    </xf>
    <xf numFmtId="0" fontId="2" fillId="0" borderId="0" xfId="0" applyNumberFormat="1" applyFont="1" applyFill="1" applyBorder="1" applyAlignment="1">
      <alignment horizontal="center" vertical="bottom"/>
    </xf>
    <xf numFmtId="0" fontId="3" fillId="0" borderId="0" xfId="0" applyNumberFormat="1" applyFont="1" applyFill="1" applyBorder="1" applyAlignment="1">
      <alignment horizontal="center" vertical="bottom"/>
    </xf>
    <xf numFmtId="0" fontId="4" fillId="0" borderId="0" xfId="0" applyNumberFormat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bottom"/>
    </xf>
    <xf numFmtId="16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3" fillId="0" borderId="0" xfId="0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  <protection locked="0" hidden="0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  <protection locked="0" hidden="0"/>
    </xf>
    <xf numFmtId="0" fontId="22" fillId="0" borderId="0" xfId="0" applyFont="1">
      <alignment vertical="center"/>
    </xf>
    <xf numFmtId="0" fontId="16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28"/>
  <sheetViews>
    <sheetView workbookViewId="0" zoomScale="75">
      <selection activeCell="H34" sqref="H34"/>
    </sheetView>
  </sheetViews>
  <sheetFormatPr defaultRowHeight="15.0" defaultColWidth="9"/>
  <cols>
    <col min="1" max="1" customWidth="1" width="5.8554688" style="0"/>
    <col min="2" max="2" customWidth="1" width="10.5703125" style="0"/>
    <col min="3" max="3" customWidth="1" width="7.8554688" style="0"/>
    <col min="4" max="5" customWidth="1" width="6.7109375" style="0"/>
    <col min="6" max="6" customWidth="1" width="7.8554688" style="0"/>
    <col min="7" max="7" customWidth="1" width="9.0" style="0"/>
    <col min="8" max="8" customWidth="1" width="8.285156" style="0"/>
    <col min="9" max="9" customWidth="1" width="6.2851562" style="0"/>
    <col min="10" max="255" customWidth="1" width="10.0" style="0"/>
  </cols>
  <sheetData>
    <row r="1" spans="8:8" ht="20.25" customHeight="1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8:8" ht="20.25" customHeight="1">
      <c r="A2" s="2" t="s">
        <v>139</v>
      </c>
      <c r="B2" s="2"/>
      <c r="C2" s="2"/>
      <c r="D2" s="2"/>
      <c r="E2" s="2"/>
      <c r="F2" s="2"/>
      <c r="G2" s="2"/>
      <c r="H2" s="2"/>
      <c r="I2" s="2"/>
    </row>
    <row r="3" spans="8:8" ht="8.25" customHeight="1">
      <c r="B3" s="3"/>
      <c r="C3" s="3"/>
      <c r="D3" s="3"/>
      <c r="E3" s="3"/>
      <c r="F3" s="3"/>
      <c r="G3" s="3"/>
      <c r="H3" s="3"/>
      <c r="I3" s="3"/>
    </row>
    <row r="4" spans="8:8" ht="18.0" customHeight="1">
      <c r="B4" s="4" t="s">
        <v>135</v>
      </c>
      <c r="C4" s="5"/>
      <c r="D4" s="4" t="s">
        <v>134</v>
      </c>
      <c r="E4" s="5"/>
      <c r="F4" s="5"/>
      <c r="G4" s="5"/>
      <c r="H4" s="5"/>
      <c r="I4" s="5"/>
    </row>
    <row r="5" spans="8:8" ht="15.95" customHeight="1">
      <c r="B5" s="4" t="s">
        <v>31</v>
      </c>
      <c r="C5" s="4"/>
      <c r="D5" s="5"/>
      <c r="E5" s="5"/>
      <c r="F5" s="5"/>
      <c r="G5" s="5"/>
      <c r="H5" s="5"/>
      <c r="I5" s="5"/>
    </row>
    <row r="6" spans="8:8" s="6" ht="15.0" customFormat="1">
      <c r="B6" s="7" t="s">
        <v>140</v>
      </c>
      <c r="C6" s="7"/>
      <c r="D6" s="7"/>
      <c r="E6" s="7"/>
      <c r="F6" s="7"/>
      <c r="G6" s="7"/>
      <c r="H6" s="7"/>
      <c r="I6" s="7"/>
    </row>
    <row r="7" spans="8:8" ht="7.5" customHeight="1">
      <c r="B7" s="8"/>
      <c r="C7" s="8"/>
      <c r="G7" s="9"/>
      <c r="H7" s="9"/>
      <c r="I7" s="9"/>
    </row>
    <row r="8" spans="8:8" s="10" ht="50.1" customFormat="1" customHeight="1">
      <c r="A8" s="11" t="s">
        <v>73</v>
      </c>
      <c r="B8" s="11" t="s">
        <v>4</v>
      </c>
      <c r="C8" s="11" t="s">
        <v>74</v>
      </c>
      <c r="D8" s="11" t="s">
        <v>7</v>
      </c>
      <c r="E8" s="11" t="s">
        <v>0</v>
      </c>
      <c r="F8" s="11" t="s">
        <v>8</v>
      </c>
      <c r="G8" s="11" t="s">
        <v>75</v>
      </c>
      <c r="H8" s="11" t="s">
        <v>72</v>
      </c>
      <c r="I8" s="11" t="s">
        <v>10</v>
      </c>
    </row>
    <row r="9" spans="8:8">
      <c r="A9" s="12" t="s">
        <v>32</v>
      </c>
      <c r="B9" s="13" t="s">
        <v>141</v>
      </c>
      <c r="C9" s="14">
        <v>37600.0</v>
      </c>
      <c r="D9" s="14">
        <f t="shared" si="0" ref="D9:D16">C9*12%</f>
        <v>4512.0</v>
      </c>
      <c r="E9" s="14">
        <v>1340.0</v>
      </c>
      <c r="F9" s="14">
        <f t="shared" si="1" ref="F9:F20">C9+D9+E9</f>
        <v>43452.0</v>
      </c>
      <c r="G9" s="12" t="s">
        <v>34</v>
      </c>
      <c r="H9" s="14">
        <v>200.0</v>
      </c>
      <c r="I9" s="12" t="s">
        <v>34</v>
      </c>
    </row>
    <row r="10" spans="8:8">
      <c r="A10" s="12" t="s">
        <v>35</v>
      </c>
      <c r="B10" s="13" t="s">
        <v>142</v>
      </c>
      <c r="C10" s="14"/>
      <c r="D10" s="14">
        <f t="shared" si="0"/>
        <v>0.0</v>
      </c>
      <c r="E10" s="14">
        <v>1340.0</v>
      </c>
      <c r="F10" s="14">
        <f t="shared" si="1"/>
        <v>1340.0</v>
      </c>
      <c r="G10" s="12" t="s">
        <v>34</v>
      </c>
      <c r="H10" s="14">
        <v>200.0</v>
      </c>
      <c r="I10" s="12" t="s">
        <v>34</v>
      </c>
    </row>
    <row r="11" spans="8:8">
      <c r="A11" s="12" t="s">
        <v>37</v>
      </c>
      <c r="B11" s="13" t="s">
        <v>143</v>
      </c>
      <c r="C11" s="14"/>
      <c r="D11" s="14">
        <f t="shared" si="0"/>
        <v>0.0</v>
      </c>
      <c r="E11" s="14">
        <v>1340.0</v>
      </c>
      <c r="F11" s="14">
        <f t="shared" si="1"/>
        <v>1340.0</v>
      </c>
      <c r="G11" s="12" t="s">
        <v>34</v>
      </c>
      <c r="H11" s="14">
        <v>200.0</v>
      </c>
      <c r="I11" s="12" t="s">
        <v>34</v>
      </c>
    </row>
    <row r="12" spans="8:8">
      <c r="A12" s="12" t="s">
        <v>39</v>
      </c>
      <c r="B12" s="13" t="s">
        <v>144</v>
      </c>
      <c r="C12" s="14"/>
      <c r="D12" s="14">
        <f t="shared" si="0"/>
        <v>0.0</v>
      </c>
      <c r="E12" s="14">
        <v>1340.0</v>
      </c>
      <c r="F12" s="14">
        <f t="shared" si="1"/>
        <v>1340.0</v>
      </c>
      <c r="G12" s="12" t="s">
        <v>34</v>
      </c>
      <c r="H12" s="14">
        <v>200.0</v>
      </c>
      <c r="I12" s="12" t="s">
        <v>34</v>
      </c>
    </row>
    <row r="13" spans="8:8">
      <c r="A13" s="12" t="s">
        <v>41</v>
      </c>
      <c r="B13" s="13" t="s">
        <v>145</v>
      </c>
      <c r="C13" s="14"/>
      <c r="D13" s="14">
        <f t="shared" si="0"/>
        <v>0.0</v>
      </c>
      <c r="E13" s="14">
        <v>1340.0</v>
      </c>
      <c r="F13" s="14">
        <f t="shared" si="1"/>
        <v>1340.0</v>
      </c>
      <c r="G13" s="12" t="s">
        <v>34</v>
      </c>
      <c r="H13" s="14">
        <v>200.0</v>
      </c>
      <c r="I13" s="12" t="s">
        <v>34</v>
      </c>
    </row>
    <row r="14" spans="8:8">
      <c r="A14" s="12" t="s">
        <v>43</v>
      </c>
      <c r="B14" s="13" t="s">
        <v>146</v>
      </c>
      <c r="C14" s="14"/>
      <c r="D14" s="14">
        <f t="shared" si="0"/>
        <v>0.0</v>
      </c>
      <c r="E14" s="14">
        <v>1340.0</v>
      </c>
      <c r="F14" s="14">
        <f t="shared" si="1"/>
        <v>1340.0</v>
      </c>
      <c r="G14" s="12" t="s">
        <v>34</v>
      </c>
      <c r="H14" s="14">
        <v>200.0</v>
      </c>
      <c r="I14" s="12" t="s">
        <v>34</v>
      </c>
    </row>
    <row r="15" spans="8:8">
      <c r="A15" s="12" t="s">
        <v>45</v>
      </c>
      <c r="B15" s="13" t="s">
        <v>147</v>
      </c>
      <c r="C15" s="14"/>
      <c r="D15" s="14">
        <f t="shared" si="0"/>
        <v>0.0</v>
      </c>
      <c r="E15" s="14">
        <v>1340.0</v>
      </c>
      <c r="F15" s="14">
        <f t="shared" si="1"/>
        <v>1340.0</v>
      </c>
      <c r="G15" s="12" t="s">
        <v>34</v>
      </c>
      <c r="H15" s="14">
        <v>200.0</v>
      </c>
      <c r="I15" s="12" t="s">
        <v>34</v>
      </c>
    </row>
    <row r="16" spans="8:8">
      <c r="A16" s="12" t="s">
        <v>47</v>
      </c>
      <c r="B16" s="13" t="s">
        <v>148</v>
      </c>
      <c r="C16" s="14"/>
      <c r="D16" s="14">
        <f t="shared" si="0"/>
        <v>0.0</v>
      </c>
      <c r="E16" s="14">
        <v>1340.0</v>
      </c>
      <c r="F16" s="14">
        <f t="shared" si="1"/>
        <v>1340.0</v>
      </c>
      <c r="G16" s="12" t="s">
        <v>34</v>
      </c>
      <c r="H16" s="14">
        <v>200.0</v>
      </c>
      <c r="I16" s="12" t="s">
        <v>34</v>
      </c>
    </row>
    <row r="17" spans="8:8">
      <c r="A17" s="12" t="s">
        <v>49</v>
      </c>
      <c r="B17" s="13" t="s">
        <v>149</v>
      </c>
      <c r="C17" s="14"/>
      <c r="D17" s="14">
        <f>C17*17%</f>
        <v>0.0</v>
      </c>
      <c r="E17" s="14">
        <v>1340.0</v>
      </c>
      <c r="F17" s="14">
        <f t="shared" si="1"/>
        <v>1340.0</v>
      </c>
      <c r="G17" s="12" t="s">
        <v>34</v>
      </c>
      <c r="H17" s="14">
        <v>200.0</v>
      </c>
      <c r="I17" s="12" t="s">
        <v>34</v>
      </c>
    </row>
    <row r="18" spans="8:8">
      <c r="A18" s="12" t="s">
        <v>51</v>
      </c>
      <c r="B18" s="13" t="s">
        <v>150</v>
      </c>
      <c r="C18" s="14"/>
      <c r="D18" s="14">
        <f>C18*17%</f>
        <v>0.0</v>
      </c>
      <c r="E18" s="14">
        <v>1340.0</v>
      </c>
      <c r="F18" s="14">
        <f t="shared" si="1"/>
        <v>1340.0</v>
      </c>
      <c r="G18" s="12" t="s">
        <v>34</v>
      </c>
      <c r="H18" s="14">
        <v>200.0</v>
      </c>
      <c r="I18" s="12" t="s">
        <v>34</v>
      </c>
    </row>
    <row r="19" spans="8:8">
      <c r="A19" s="12" t="s">
        <v>53</v>
      </c>
      <c r="B19" s="13" t="s">
        <v>151</v>
      </c>
      <c r="C19" s="14"/>
      <c r="D19" s="14">
        <f>C19*17%</f>
        <v>0.0</v>
      </c>
      <c r="E19" s="14">
        <v>1340.0</v>
      </c>
      <c r="F19" s="14">
        <f t="shared" si="1"/>
        <v>1340.0</v>
      </c>
      <c r="G19" s="12" t="s">
        <v>34</v>
      </c>
      <c r="H19" s="14">
        <v>200.0</v>
      </c>
      <c r="I19" s="12" t="s">
        <v>34</v>
      </c>
    </row>
    <row r="20" spans="8:8">
      <c r="A20" s="12" t="s">
        <v>55</v>
      </c>
      <c r="B20" s="13" t="s">
        <v>152</v>
      </c>
      <c r="C20" s="14"/>
      <c r="D20" s="14">
        <f>C20*17%</f>
        <v>0.0</v>
      </c>
      <c r="E20" s="14">
        <v>1340.0</v>
      </c>
      <c r="F20" s="14">
        <f t="shared" si="1"/>
        <v>1340.0</v>
      </c>
      <c r="G20" s="12" t="s">
        <v>34</v>
      </c>
      <c r="H20" s="14">
        <v>200.0</v>
      </c>
      <c r="I20" s="12" t="s">
        <v>34</v>
      </c>
    </row>
    <row r="21" spans="8:8">
      <c r="A21" s="12" t="s">
        <v>57</v>
      </c>
      <c r="B21" s="15" t="s">
        <v>58</v>
      </c>
      <c r="C21" s="12"/>
      <c r="D21" s="12" t="s">
        <v>34</v>
      </c>
      <c r="E21" s="14" t="s">
        <v>34</v>
      </c>
      <c r="F21" s="14">
        <f>C21</f>
        <v>0.0</v>
      </c>
      <c r="G21" s="16" t="s">
        <v>34</v>
      </c>
      <c r="H21" s="12" t="s">
        <v>34</v>
      </c>
      <c r="I21" s="12" t="s">
        <v>34</v>
      </c>
    </row>
    <row r="22" spans="8:8">
      <c r="A22" s="12" t="s">
        <v>59</v>
      </c>
      <c r="B22" s="15" t="s">
        <v>60</v>
      </c>
      <c r="C22" s="12" t="s">
        <v>34</v>
      </c>
      <c r="D22" s="12" t="s">
        <v>34</v>
      </c>
      <c r="E22" s="14" t="s">
        <v>34</v>
      </c>
      <c r="F22" s="14" t="str">
        <f>D22</f>
        <v>-</v>
      </c>
      <c r="G22" s="16" t="s">
        <v>34</v>
      </c>
      <c r="H22" s="12" t="s">
        <v>34</v>
      </c>
      <c r="I22" s="12" t="s">
        <v>34</v>
      </c>
    </row>
    <row r="23" spans="8:8">
      <c r="A23" s="12"/>
      <c r="B23" s="15"/>
      <c r="C23" s="12" t="s">
        <v>34</v>
      </c>
      <c r="D23" s="12" t="s">
        <v>34</v>
      </c>
      <c r="E23" s="12" t="s">
        <v>34</v>
      </c>
      <c r="F23" s="17" t="str">
        <f>D23</f>
        <v>-</v>
      </c>
      <c r="G23" s="16" t="s">
        <v>34</v>
      </c>
      <c r="H23" s="12" t="s">
        <v>34</v>
      </c>
      <c r="I23" s="12" t="s">
        <v>34</v>
      </c>
    </row>
    <row r="24" spans="8:8">
      <c r="A24" s="12"/>
      <c r="B24" s="15"/>
      <c r="C24" s="12" t="s">
        <v>34</v>
      </c>
      <c r="D24" s="12" t="s">
        <v>34</v>
      </c>
      <c r="E24" s="12" t="s">
        <v>34</v>
      </c>
      <c r="F24" s="17" t="str">
        <f>D24</f>
        <v>-</v>
      </c>
      <c r="G24" s="16" t="s">
        <v>34</v>
      </c>
      <c r="H24" s="12" t="s">
        <v>34</v>
      </c>
      <c r="I24" s="12" t="s">
        <v>34</v>
      </c>
    </row>
    <row r="25" spans="8:8" ht="20.1" customHeight="1">
      <c r="A25" s="18"/>
      <c r="B25" s="19" t="s">
        <v>61</v>
      </c>
      <c r="C25" s="20">
        <f>SUM(C9:C24)</f>
        <v>37600.0</v>
      </c>
      <c r="D25" s="20">
        <f>SUM(D9:D24)</f>
        <v>4512.0</v>
      </c>
      <c r="E25" s="20">
        <f>SUM(E9:E23)</f>
        <v>16080.0</v>
      </c>
      <c r="F25" s="19">
        <f>SUM(F9:F24)</f>
        <v>58192.0</v>
      </c>
      <c r="G25" s="20"/>
      <c r="H25" s="20">
        <f>SUM(H9:H23)</f>
        <v>2400.0</v>
      </c>
      <c r="I25" s="21" t="s">
        <v>34</v>
      </c>
    </row>
    <row r="26" spans="8:8" s="22" ht="15.0" customFormat="1">
      <c r="A26" s="23"/>
      <c r="B26" s="24"/>
      <c r="C26" s="25"/>
      <c r="D26" s="25"/>
      <c r="E26" s="25"/>
      <c r="F26" s="24"/>
      <c r="G26" s="25"/>
      <c r="H26" s="25"/>
      <c r="I26" s="26"/>
    </row>
    <row r="27" spans="8:8" s="22" ht="17.1" customFormat="1" customHeight="1">
      <c r="A27" s="23"/>
      <c r="B27" s="24"/>
      <c r="C27" s="25"/>
      <c r="D27" s="25"/>
      <c r="E27" s="25"/>
      <c r="F27" s="24"/>
      <c r="G27" s="27"/>
      <c r="H27" s="28"/>
      <c r="I27" s="28"/>
    </row>
    <row r="28" spans="8:8" ht="17.1" customHeight="1">
      <c r="G28" s="27" t="s">
        <v>137</v>
      </c>
      <c r="H28" s="28"/>
      <c r="I28" s="28"/>
    </row>
  </sheetData>
  <mergeCells count="4">
    <mergeCell ref="G27:I27"/>
    <mergeCell ref="G28:I28"/>
    <mergeCell ref="A1:I1"/>
    <mergeCell ref="A2:I2"/>
  </mergeCells>
  <printOptions horizontalCentered="1"/>
  <pageMargins left="0.31496062992125984" right="0.31496062992125984" top="0.7480314960629921" bottom="0.7480314960629921" header="0.31496062992125984" footer="0.31496062992125984"/>
</worksheet>
</file>

<file path=xl/worksheets/sheet2.xml><?xml version="1.0" encoding="utf-8"?>
<worksheet xmlns:r="http://schemas.openxmlformats.org/officeDocument/2006/relationships" xmlns="http://schemas.openxmlformats.org/spreadsheetml/2006/main">
  <dimension ref="A1:J55"/>
  <sheetViews>
    <sheetView tabSelected="1" workbookViewId="0" topLeftCell="A22" zoomScale="74">
      <selection activeCell="I52" sqref="I52"/>
    </sheetView>
  </sheetViews>
  <sheetFormatPr defaultRowHeight="15.95" customHeight="1" defaultColWidth="10"/>
  <cols>
    <col min="1" max="1" customWidth="1" width="3.140625" style="29"/>
    <col min="2" max="2" customWidth="1" width="2.7109375" style="30"/>
    <col min="3" max="3" customWidth="1" width="13.5703125" style="31"/>
    <col min="4" max="4" customWidth="1" width="15.855469" style="32"/>
    <col min="5" max="5" customWidth="1" width="9.140625" style="31"/>
    <col min="6" max="6" customWidth="1" width="16.710938" style="31"/>
    <col min="7" max="7" customWidth="1" width="6.8554688" style="31"/>
    <col min="8" max="8" customWidth="1" width="5.0" style="31"/>
    <col min="9" max="9" customWidth="1" width="9.746094" style="32"/>
    <col min="10" max="16384" customWidth="1" width="9.140625" style="31"/>
  </cols>
  <sheetData>
    <row r="1" spans="8:8" ht="18.95" customHeight="1">
      <c r="A1" s="33" t="s">
        <v>29</v>
      </c>
      <c r="B1" s="33"/>
      <c r="C1" s="33"/>
      <c r="D1" s="33"/>
      <c r="E1" s="33"/>
      <c r="F1" s="33"/>
      <c r="G1" s="33"/>
      <c r="H1" s="33"/>
      <c r="I1" s="33"/>
    </row>
    <row r="2" spans="8:8" ht="17.1" customHeight="1">
      <c r="A2" s="34" t="s">
        <v>153</v>
      </c>
      <c r="B2" s="34"/>
      <c r="C2" s="34"/>
      <c r="D2" s="34"/>
      <c r="E2" s="34"/>
      <c r="F2" s="34"/>
      <c r="G2" s="34"/>
      <c r="H2" s="34"/>
      <c r="I2" s="34"/>
    </row>
    <row r="3" spans="8:8" s="6" ht="17.1" customFormat="1" customHeight="1">
      <c r="A3" s="35" t="s">
        <v>130</v>
      </c>
      <c r="B3" s="35"/>
      <c r="C3" s="35"/>
      <c r="D3" s="36" t="s">
        <v>133</v>
      </c>
      <c r="E3" s="36"/>
      <c r="F3" s="36"/>
      <c r="G3" s="37" t="s">
        <v>132</v>
      </c>
      <c r="H3" s="36"/>
      <c r="I3" s="36"/>
    </row>
    <row r="4" spans="8:8" ht="6.75" customHeight="1">
      <c r="A4" s="38"/>
      <c r="B4" s="39"/>
      <c r="C4" s="38"/>
      <c r="D4" s="38"/>
    </row>
    <row r="5" spans="8:8" s="6" ht="14.45" customFormat="1" customHeight="1">
      <c r="A5" s="40">
        <v>1.0</v>
      </c>
      <c r="B5" s="40"/>
      <c r="C5" s="41" t="s">
        <v>93</v>
      </c>
      <c r="D5" s="41"/>
      <c r="E5" s="41"/>
      <c r="F5" s="41"/>
      <c r="G5" s="41"/>
      <c r="H5" s="41"/>
      <c r="I5" s="41"/>
    </row>
    <row r="6" spans="8:8" s="6" ht="14.45" customFormat="1" customHeight="1">
      <c r="A6" s="42"/>
      <c r="B6" s="43" t="s">
        <v>116</v>
      </c>
      <c r="C6" s="44" t="s">
        <v>94</v>
      </c>
      <c r="D6" s="44"/>
      <c r="E6" s="44"/>
      <c r="F6" s="44"/>
      <c r="G6" s="44"/>
      <c r="H6" s="44"/>
      <c r="I6" s="45">
        <f>MONTHLY!F25</f>
        <v>58192.0</v>
      </c>
    </row>
    <row r="7" spans="8:8" s="6" ht="14.45" customFormat="1" customHeight="1">
      <c r="A7" s="42"/>
      <c r="B7" s="43" t="s">
        <v>117</v>
      </c>
      <c r="C7" s="44" t="s">
        <v>95</v>
      </c>
      <c r="D7" s="44"/>
      <c r="E7" s="44"/>
      <c r="F7" s="44"/>
      <c r="G7" s="44"/>
      <c r="H7" s="44"/>
      <c r="I7" s="46">
        <v>0.0</v>
      </c>
    </row>
    <row r="8" spans="8:8" s="6" ht="14.45" customFormat="1" customHeight="1">
      <c r="A8" s="42"/>
      <c r="B8" s="43" t="s">
        <v>118</v>
      </c>
      <c r="C8" s="44" t="s">
        <v>78</v>
      </c>
      <c r="D8" s="44"/>
      <c r="E8" s="44"/>
      <c r="F8" s="44"/>
      <c r="G8" s="44"/>
      <c r="H8" s="44"/>
      <c r="I8" s="46">
        <v>0.0</v>
      </c>
    </row>
    <row r="9" spans="8:8" s="6" ht="14.45" customFormat="1" customHeight="1">
      <c r="A9" s="42"/>
      <c r="B9" s="43" t="s">
        <v>119</v>
      </c>
      <c r="C9" s="44" t="s">
        <v>96</v>
      </c>
      <c r="D9" s="44"/>
      <c r="E9" s="44"/>
      <c r="F9" s="44"/>
      <c r="G9" s="44"/>
      <c r="H9" s="44"/>
      <c r="I9" s="46">
        <v>0.0</v>
      </c>
    </row>
    <row r="10" spans="8:8" s="6" ht="14.45" customFormat="1" customHeight="1">
      <c r="A10" s="47"/>
      <c r="B10" s="30"/>
      <c r="C10" s="48" t="s">
        <v>8</v>
      </c>
      <c r="D10" s="48"/>
      <c r="E10" s="48"/>
      <c r="F10" s="48"/>
      <c r="G10" s="48"/>
      <c r="H10" s="48"/>
      <c r="I10" s="49">
        <f>SUM(I6:I9)</f>
        <v>58192.0</v>
      </c>
    </row>
    <row r="11" spans="8:8" s="6" ht="6.0" customFormat="1" customHeight="1">
      <c r="A11" s="47"/>
      <c r="B11" s="30"/>
      <c r="C11" s="50"/>
      <c r="D11" s="50"/>
      <c r="E11" s="50"/>
      <c r="F11" s="50"/>
      <c r="G11" s="50"/>
      <c r="H11" s="50"/>
      <c r="I11" s="50"/>
    </row>
    <row r="12" spans="8:8" s="6" ht="14.45" customFormat="1" customHeight="1">
      <c r="A12" s="40">
        <v>2.0</v>
      </c>
      <c r="B12" s="40"/>
      <c r="C12" s="41" t="s">
        <v>97</v>
      </c>
      <c r="D12" s="41"/>
      <c r="E12" s="41"/>
      <c r="F12" s="41"/>
      <c r="G12" s="41"/>
      <c r="H12" s="41"/>
      <c r="I12" s="41"/>
    </row>
    <row r="13" spans="8:8" s="6" ht="14.45" customFormat="1" customHeight="1">
      <c r="A13" s="47"/>
      <c r="B13" s="43" t="s">
        <v>116</v>
      </c>
      <c r="C13" s="44" t="s">
        <v>99</v>
      </c>
      <c r="D13" s="44"/>
      <c r="E13" s="44"/>
      <c r="F13" s="44"/>
      <c r="G13" s="44"/>
      <c r="H13" s="44"/>
      <c r="I13" s="46">
        <f>MONTHLY!E25</f>
        <v>16080.0</v>
      </c>
    </row>
    <row r="14" spans="8:8" s="6" ht="14.45" customFormat="1" customHeight="1">
      <c r="A14" s="47"/>
      <c r="B14" s="43" t="s">
        <v>117</v>
      </c>
      <c r="C14" s="44" t="s">
        <v>98</v>
      </c>
      <c r="D14" s="44"/>
      <c r="E14" s="44"/>
      <c r="F14" s="44"/>
      <c r="G14" s="44"/>
      <c r="H14" s="44"/>
      <c r="I14" s="46">
        <v>0.0</v>
      </c>
    </row>
    <row r="15" spans="8:8" s="6" ht="14.45" customFormat="1" customHeight="1">
      <c r="A15" s="47"/>
      <c r="B15" s="30"/>
      <c r="C15" s="48" t="s">
        <v>8</v>
      </c>
      <c r="D15" s="48"/>
      <c r="E15" s="48"/>
      <c r="F15" s="48"/>
      <c r="G15" s="48"/>
      <c r="H15" s="48"/>
      <c r="I15" s="49">
        <f>SUM(I13:I14)</f>
        <v>16080.0</v>
      </c>
    </row>
    <row r="16" spans="8:8" s="6" ht="6.0" customFormat="1" customHeight="1">
      <c r="A16" s="47"/>
      <c r="B16" s="30"/>
      <c r="C16" s="50"/>
      <c r="D16" s="50"/>
      <c r="E16" s="50"/>
      <c r="F16" s="50"/>
      <c r="G16" s="50"/>
      <c r="H16" s="50"/>
      <c r="I16" s="50"/>
    </row>
    <row r="17" spans="8:8" s="6" ht="14.45" customFormat="1" customHeight="1">
      <c r="A17" s="40">
        <v>3.0</v>
      </c>
      <c r="B17" s="40"/>
      <c r="C17" s="41" t="s">
        <v>100</v>
      </c>
      <c r="D17" s="41"/>
      <c r="E17" s="41"/>
      <c r="F17" s="41"/>
      <c r="G17" s="41"/>
      <c r="H17" s="41"/>
      <c r="I17" s="41"/>
    </row>
    <row r="18" spans="8:8" s="6" ht="14.45" customFormat="1" customHeight="1">
      <c r="A18" s="47"/>
      <c r="B18" s="43" t="s">
        <v>116</v>
      </c>
      <c r="C18" s="44" t="s">
        <v>102</v>
      </c>
      <c r="D18" s="44"/>
      <c r="E18" s="44"/>
      <c r="F18" s="44"/>
      <c r="G18" s="44"/>
      <c r="H18" s="44"/>
      <c r="I18" s="46">
        <v>0.0</v>
      </c>
    </row>
    <row r="19" spans="8:8" s="6" ht="14.45" customFormat="1" customHeight="1">
      <c r="A19" s="47"/>
      <c r="B19" s="43" t="s">
        <v>117</v>
      </c>
      <c r="C19" s="44" t="s">
        <v>103</v>
      </c>
      <c r="D19" s="44"/>
      <c r="E19" s="44"/>
      <c r="F19" s="44"/>
      <c r="G19" s="44"/>
      <c r="H19" s="44"/>
      <c r="I19" s="46">
        <v>0.0</v>
      </c>
    </row>
    <row r="20" spans="8:8" s="6" ht="14.45" customFormat="1" customHeight="1">
      <c r="A20" s="47"/>
      <c r="B20" s="43" t="s">
        <v>118</v>
      </c>
      <c r="C20" s="44" t="s">
        <v>104</v>
      </c>
      <c r="D20" s="44"/>
      <c r="E20" s="44"/>
      <c r="F20" s="44"/>
      <c r="G20" s="44"/>
      <c r="H20" s="44"/>
      <c r="I20" s="46">
        <v>0.0</v>
      </c>
    </row>
    <row r="21" spans="8:8" s="6" ht="14.45" customFormat="1" customHeight="1">
      <c r="A21" s="47"/>
      <c r="B21" s="43" t="s">
        <v>119</v>
      </c>
      <c r="C21" s="44" t="s">
        <v>105</v>
      </c>
      <c r="D21" s="44"/>
      <c r="E21" s="44"/>
      <c r="F21" s="44"/>
      <c r="G21" s="44"/>
      <c r="H21" s="44"/>
      <c r="I21" s="46">
        <v>0.0</v>
      </c>
    </row>
    <row r="22" spans="8:8" s="6" ht="14.45" customFormat="1" customHeight="1">
      <c r="A22" s="47"/>
      <c r="B22" s="43" t="s">
        <v>120</v>
      </c>
      <c r="C22" s="44" t="s">
        <v>106</v>
      </c>
      <c r="D22" s="44"/>
      <c r="E22" s="44"/>
      <c r="F22" s="44"/>
      <c r="G22" s="44"/>
      <c r="H22" s="44"/>
      <c r="I22" s="46">
        <v>0.0</v>
      </c>
    </row>
    <row r="23" spans="8:8" s="6" ht="14.45" customFormat="1" customHeight="1">
      <c r="A23" s="47"/>
      <c r="B23" s="43" t="s">
        <v>121</v>
      </c>
      <c r="C23" s="44" t="s">
        <v>107</v>
      </c>
      <c r="D23" s="44"/>
      <c r="E23" s="44"/>
      <c r="F23" s="44"/>
      <c r="G23" s="44"/>
      <c r="H23" s="44"/>
      <c r="I23" s="46">
        <v>0.0</v>
      </c>
    </row>
    <row r="24" spans="8:8" s="6" ht="14.45" customFormat="1" customHeight="1">
      <c r="A24" s="47"/>
      <c r="B24" s="43" t="s">
        <v>122</v>
      </c>
      <c r="C24" s="44" t="s">
        <v>108</v>
      </c>
      <c r="D24" s="44"/>
      <c r="E24" s="44"/>
      <c r="F24" s="44"/>
      <c r="G24" s="44"/>
      <c r="H24" s="44"/>
      <c r="I24" s="46">
        <v>0.0</v>
      </c>
    </row>
    <row r="25" spans="8:8" s="6" ht="14.45" customFormat="1" customHeight="1">
      <c r="A25" s="47"/>
      <c r="B25" s="43" t="s">
        <v>123</v>
      </c>
      <c r="C25" s="44" t="s">
        <v>109</v>
      </c>
      <c r="D25" s="44"/>
      <c r="E25" s="44"/>
      <c r="F25" s="44"/>
      <c r="G25" s="44"/>
      <c r="H25" s="44"/>
      <c r="I25" s="46">
        <v>0.0</v>
      </c>
    </row>
    <row r="26" spans="8:8" s="6" ht="14.45" customFormat="1" customHeight="1">
      <c r="A26" s="47"/>
      <c r="B26" s="43" t="s">
        <v>124</v>
      </c>
      <c r="C26" s="44" t="s">
        <v>92</v>
      </c>
      <c r="D26" s="44"/>
      <c r="E26" s="44"/>
      <c r="F26" s="44"/>
      <c r="G26" s="44"/>
      <c r="H26" s="44"/>
      <c r="I26" s="46">
        <v>0.0</v>
      </c>
    </row>
    <row r="27" spans="8:8" s="6" ht="14.45" customFormat="1" customHeight="1">
      <c r="A27" s="47"/>
      <c r="B27" s="43" t="s">
        <v>125</v>
      </c>
      <c r="C27" s="44" t="s">
        <v>83</v>
      </c>
      <c r="D27" s="44"/>
      <c r="E27" s="44"/>
      <c r="F27" s="44"/>
      <c r="G27" s="44"/>
      <c r="H27" s="44"/>
      <c r="I27" s="46">
        <v>0.0</v>
      </c>
    </row>
    <row r="28" spans="8:8" s="6" ht="14.45" customFormat="1" customHeight="1">
      <c r="A28" s="47"/>
      <c r="B28" s="43" t="s">
        <v>126</v>
      </c>
      <c r="C28" s="44" t="s">
        <v>110</v>
      </c>
      <c r="D28" s="44"/>
      <c r="E28" s="44"/>
      <c r="F28" s="44"/>
      <c r="G28" s="44"/>
      <c r="H28" s="44"/>
      <c r="I28" s="46">
        <v>0.0</v>
      </c>
    </row>
    <row r="29" spans="8:8" s="6" ht="14.45" customFormat="1" customHeight="1">
      <c r="A29" s="47"/>
      <c r="B29" s="43" t="s">
        <v>127</v>
      </c>
      <c r="C29" s="44" t="s">
        <v>111</v>
      </c>
      <c r="D29" s="44"/>
      <c r="E29" s="44"/>
      <c r="F29" s="44"/>
      <c r="G29" s="44"/>
      <c r="H29" s="44"/>
      <c r="I29" s="46">
        <v>0.0</v>
      </c>
    </row>
    <row r="30" spans="8:8" s="6" ht="14.45" customFormat="1" customHeight="1">
      <c r="A30" s="47"/>
      <c r="B30" s="43" t="s">
        <v>128</v>
      </c>
      <c r="C30" s="44" t="s">
        <v>112</v>
      </c>
      <c r="D30" s="44"/>
      <c r="E30" s="44"/>
      <c r="F30" s="44"/>
      <c r="G30" s="44"/>
      <c r="H30" s="44"/>
      <c r="I30" s="46">
        <v>0.0</v>
      </c>
    </row>
    <row r="31" spans="8:8" s="6" ht="14.45" customFormat="1" customHeight="1">
      <c r="A31" s="47"/>
      <c r="B31" s="43" t="s">
        <v>129</v>
      </c>
      <c r="C31" s="44" t="s">
        <v>84</v>
      </c>
      <c r="D31" s="44"/>
      <c r="E31" s="44"/>
      <c r="F31" s="44"/>
      <c r="G31" s="44"/>
      <c r="H31" s="44"/>
      <c r="I31" s="46">
        <v>2400.0</v>
      </c>
    </row>
    <row r="32" spans="8:8" s="6" ht="14.45" customFormat="1" customHeight="1">
      <c r="A32" s="47"/>
      <c r="B32" s="30"/>
      <c r="C32" s="48" t="s">
        <v>8</v>
      </c>
      <c r="D32" s="48"/>
      <c r="E32" s="48"/>
      <c r="F32" s="48"/>
      <c r="G32" s="48"/>
      <c r="H32" s="48"/>
      <c r="I32" s="49">
        <f>SUM(I18:I31)</f>
        <v>2400.0</v>
      </c>
    </row>
    <row r="33" spans="8:8" s="6" ht="6.0" customFormat="1" customHeight="1">
      <c r="A33" s="47"/>
      <c r="B33" s="30"/>
      <c r="C33" s="51"/>
      <c r="D33" s="51"/>
      <c r="E33" s="51"/>
      <c r="F33" s="51"/>
      <c r="G33" s="51"/>
      <c r="H33" s="51"/>
      <c r="I33" s="51"/>
    </row>
    <row r="34" spans="8:8" s="6" ht="14.45" customFormat="1" customHeight="1">
      <c r="A34" s="40">
        <v>4.0</v>
      </c>
      <c r="B34" s="40"/>
      <c r="C34" s="41" t="s">
        <v>101</v>
      </c>
      <c r="D34" s="41"/>
      <c r="E34" s="41"/>
      <c r="F34" s="41"/>
      <c r="G34" s="41"/>
      <c r="H34" s="41"/>
      <c r="I34" s="41"/>
    </row>
    <row r="35" spans="8:8" s="6" ht="14.45" customFormat="1" customHeight="1">
      <c r="A35" s="47"/>
      <c r="B35" s="30" t="s">
        <v>116</v>
      </c>
      <c r="C35" s="44" t="s">
        <v>85</v>
      </c>
      <c r="D35" s="44"/>
      <c r="E35" s="44"/>
      <c r="F35" s="44"/>
      <c r="G35" s="44"/>
      <c r="H35" s="44"/>
      <c r="I35" s="46">
        <v>0.0</v>
      </c>
    </row>
    <row r="36" spans="8:8" s="6" ht="14.45" customFormat="1" customHeight="1">
      <c r="A36" s="47"/>
      <c r="B36" s="30" t="s">
        <v>117</v>
      </c>
      <c r="C36" s="44" t="s">
        <v>86</v>
      </c>
      <c r="D36" s="44"/>
      <c r="E36" s="44"/>
      <c r="F36" s="44"/>
      <c r="G36" s="44"/>
      <c r="H36" s="44"/>
      <c r="I36" s="46">
        <v>0.0</v>
      </c>
    </row>
    <row r="37" spans="8:8" s="6" ht="14.45" customFormat="1" customHeight="1">
      <c r="A37" s="47"/>
      <c r="B37" s="30" t="s">
        <v>118</v>
      </c>
      <c r="C37" s="44" t="s">
        <v>87</v>
      </c>
      <c r="D37" s="44"/>
      <c r="E37" s="44"/>
      <c r="F37" s="44"/>
      <c r="G37" s="44"/>
      <c r="H37" s="44"/>
      <c r="I37" s="46">
        <v>0.0</v>
      </c>
    </row>
    <row r="38" spans="8:8" s="6" ht="14.45" customFormat="1" customHeight="1">
      <c r="A38" s="47"/>
      <c r="B38" s="30" t="s">
        <v>119</v>
      </c>
      <c r="C38" s="44" t="s">
        <v>88</v>
      </c>
      <c r="D38" s="44"/>
      <c r="E38" s="44"/>
      <c r="F38" s="44"/>
      <c r="G38" s="44"/>
      <c r="H38" s="44"/>
      <c r="I38" s="46">
        <v>0.0</v>
      </c>
    </row>
    <row r="39" spans="8:8" s="6" ht="14.45" customFormat="1" customHeight="1">
      <c r="A39" s="47"/>
      <c r="B39" s="30" t="s">
        <v>120</v>
      </c>
      <c r="C39" s="44" t="s">
        <v>89</v>
      </c>
      <c r="D39" s="44"/>
      <c r="E39" s="44"/>
      <c r="F39" s="44"/>
      <c r="G39" s="44"/>
      <c r="H39" s="44"/>
      <c r="I39" s="46">
        <v>0.0</v>
      </c>
    </row>
    <row r="40" spans="8:8" s="6" ht="14.45" customFormat="1" customHeight="1">
      <c r="A40" s="47"/>
      <c r="B40" s="30" t="s">
        <v>121</v>
      </c>
      <c r="C40" s="44" t="s">
        <v>90</v>
      </c>
      <c r="D40" s="44"/>
      <c r="E40" s="44"/>
      <c r="F40" s="44"/>
      <c r="G40" s="44"/>
      <c r="H40" s="44"/>
      <c r="I40" s="46">
        <v>0.0</v>
      </c>
    </row>
    <row r="41" spans="8:8" s="6" ht="14.45" customFormat="1" customHeight="1">
      <c r="A41" s="47"/>
      <c r="B41" s="30" t="s">
        <v>122</v>
      </c>
      <c r="C41" s="44" t="s">
        <v>91</v>
      </c>
      <c r="D41" s="44"/>
      <c r="E41" s="44"/>
      <c r="F41" s="44"/>
      <c r="G41" s="44"/>
      <c r="H41" s="44"/>
      <c r="I41" s="46">
        <v>0.0</v>
      </c>
    </row>
    <row r="42" spans="8:8" s="6" ht="14.45" customFormat="1" customHeight="1">
      <c r="A42" s="47"/>
      <c r="B42" s="30"/>
      <c r="C42" s="48" t="s">
        <v>8</v>
      </c>
      <c r="D42" s="48"/>
      <c r="E42" s="48"/>
      <c r="F42" s="48"/>
      <c r="G42" s="48"/>
      <c r="H42" s="48"/>
      <c r="I42" s="52">
        <f>SUM(I35:I41)</f>
        <v>0.0</v>
      </c>
    </row>
    <row r="43" spans="8:8" s="6" ht="6.0" customFormat="1" customHeight="1">
      <c r="A43" s="47"/>
      <c r="B43" s="30"/>
      <c r="C43" s="51"/>
      <c r="D43" s="51"/>
      <c r="E43" s="51"/>
      <c r="F43" s="51"/>
      <c r="G43" s="51"/>
      <c r="H43" s="51"/>
      <c r="I43" s="51"/>
    </row>
    <row r="44" spans="8:8" s="6" ht="14.45" customFormat="1" customHeight="1">
      <c r="A44" s="40">
        <v>5.0</v>
      </c>
      <c r="B44" s="40"/>
      <c r="C44" s="41" t="s">
        <v>113</v>
      </c>
      <c r="D44" s="41"/>
      <c r="E44" s="41"/>
      <c r="F44" s="41"/>
      <c r="G44" s="41"/>
      <c r="H44" s="41"/>
      <c r="I44" s="49">
        <v>50000.0</v>
      </c>
    </row>
    <row r="45" spans="8:8" s="6" ht="6.0" customFormat="1" customHeight="1">
      <c r="A45" s="47"/>
      <c r="B45" s="30"/>
      <c r="C45" s="51"/>
      <c r="D45" s="51"/>
      <c r="E45" s="51"/>
      <c r="F45" s="51"/>
      <c r="G45" s="51"/>
      <c r="H45" s="51"/>
      <c r="I45" s="51"/>
    </row>
    <row r="46" spans="8:8" s="6" ht="14.45" customFormat="1" customHeight="1">
      <c r="A46" s="40">
        <v>6.0</v>
      </c>
      <c r="B46" s="40"/>
      <c r="C46" s="41" t="s">
        <v>114</v>
      </c>
      <c r="D46" s="41"/>
      <c r="E46" s="41"/>
      <c r="F46" s="41"/>
      <c r="G46" s="41"/>
      <c r="H46" s="41"/>
      <c r="I46" s="49">
        <f>I10-I15-I32-I42-I44</f>
        <v>-10288.0</v>
      </c>
    </row>
    <row r="47" spans="8:8" s="6" ht="14.45" customFormat="1" customHeight="1">
      <c r="A47" s="47"/>
      <c r="B47" s="30"/>
      <c r="C47" s="51"/>
      <c r="D47" s="51"/>
      <c r="E47" s="51"/>
      <c r="F47" s="51"/>
      <c r="G47" s="51"/>
      <c r="H47" s="51"/>
      <c r="I47" s="52"/>
    </row>
    <row r="48" spans="8:8" s="6" ht="14.45" customFormat="1" customHeight="1">
      <c r="A48" s="40"/>
      <c r="B48" s="53"/>
      <c r="C48" s="44" t="s">
        <v>115</v>
      </c>
      <c r="D48" s="44"/>
      <c r="E48" s="44"/>
      <c r="F48" s="44"/>
      <c r="G48" s="44"/>
      <c r="H48" s="44"/>
      <c r="I48" s="45">
        <f>IF(I46&lt;500000,0,(I46-250000)*5%)</f>
        <v>0.0</v>
      </c>
    </row>
    <row r="49" spans="8:8" s="6" ht="14.45" customFormat="1" customHeight="1">
      <c r="A49" s="47"/>
      <c r="B49" s="30"/>
      <c r="C49" s="44" t="s">
        <v>79</v>
      </c>
      <c r="D49" s="44"/>
      <c r="E49" s="44"/>
      <c r="F49" s="44"/>
      <c r="G49" s="44"/>
      <c r="H49" s="44"/>
      <c r="I49" s="45">
        <f>I48*4%</f>
        <v>0.0</v>
      </c>
    </row>
    <row r="50" spans="8:8" s="6" ht="14.45" customFormat="1" customHeight="1">
      <c r="A50" s="47"/>
      <c r="B50" s="30"/>
      <c r="C50" s="44" t="s">
        <v>80</v>
      </c>
      <c r="D50" s="44"/>
      <c r="E50" s="44"/>
      <c r="F50" s="44"/>
      <c r="G50" s="44"/>
      <c r="H50" s="44"/>
      <c r="I50" s="45">
        <f>I48+I49</f>
        <v>0.0</v>
      </c>
    </row>
    <row r="51" spans="8:8" s="6" ht="14.45" customFormat="1" customHeight="1">
      <c r="A51" s="47"/>
      <c r="B51" s="30"/>
      <c r="C51" s="44" t="s">
        <v>81</v>
      </c>
      <c r="D51" s="44"/>
      <c r="E51" s="44"/>
      <c r="F51" s="44"/>
      <c r="G51" s="44"/>
      <c r="H51" s="44"/>
      <c r="I51" s="46">
        <v>0.0</v>
      </c>
    </row>
    <row r="52" spans="8:8" s="6" ht="14.45" customFormat="1" customHeight="1">
      <c r="A52" s="47"/>
      <c r="B52" s="30"/>
      <c r="C52" s="44" t="s">
        <v>82</v>
      </c>
      <c r="D52" s="44"/>
      <c r="E52" s="44"/>
      <c r="F52" s="44"/>
      <c r="G52" s="44"/>
      <c r="H52" s="44"/>
      <c r="I52" s="46">
        <f>I50-I51</f>
        <v>0.0</v>
      </c>
    </row>
    <row r="54" spans="8:8" ht="18.0" customHeight="1">
      <c r="G54" s="27"/>
      <c r="H54" s="28"/>
      <c r="I54" s="28"/>
    </row>
    <row r="55" spans="8:8" ht="18.0" customHeight="1">
      <c r="G55" s="27" t="s">
        <v>137</v>
      </c>
      <c r="H55" s="28"/>
      <c r="I55" s="28"/>
    </row>
  </sheetData>
  <sheetProtection password="cc6b" sheet="1" objects="1" scenarios="1"/>
  <mergeCells count="61">
    <mergeCell ref="A34:B34"/>
    <mergeCell ref="A44:B44"/>
    <mergeCell ref="A46:B46"/>
    <mergeCell ref="A48:B48"/>
    <mergeCell ref="A5:B5"/>
    <mergeCell ref="A17:B17"/>
    <mergeCell ref="C11:I11"/>
    <mergeCell ref="C13:H13"/>
    <mergeCell ref="C14:H14"/>
    <mergeCell ref="C15:H15"/>
    <mergeCell ref="C16:I16"/>
    <mergeCell ref="A12:B12"/>
    <mergeCell ref="A2:I2"/>
    <mergeCell ref="A1:I1"/>
    <mergeCell ref="C17:I17"/>
    <mergeCell ref="C19:H19"/>
    <mergeCell ref="C29:H29"/>
    <mergeCell ref="C26:H26"/>
    <mergeCell ref="C21:H21"/>
    <mergeCell ref="C40:H40"/>
    <mergeCell ref="C41:H41"/>
    <mergeCell ref="C42:H42"/>
    <mergeCell ref="C5:I5"/>
    <mergeCell ref="C18:H18"/>
    <mergeCell ref="C10:H10"/>
    <mergeCell ref="C8:H8"/>
    <mergeCell ref="H3:I3"/>
    <mergeCell ref="D3:F3"/>
    <mergeCell ref="C28:H28"/>
    <mergeCell ref="C51:H51"/>
    <mergeCell ref="C36:H36"/>
    <mergeCell ref="C24:H24"/>
    <mergeCell ref="C34:I34"/>
    <mergeCell ref="G54:I54"/>
    <mergeCell ref="G55:I55"/>
    <mergeCell ref="C6:H6"/>
    <mergeCell ref="C22:H22"/>
    <mergeCell ref="C12:I12"/>
    <mergeCell ref="C32:H32"/>
    <mergeCell ref="C48:H48"/>
    <mergeCell ref="C52:H52"/>
    <mergeCell ref="C31:H31"/>
    <mergeCell ref="C45:I45"/>
    <mergeCell ref="C49:H49"/>
    <mergeCell ref="C35:H35"/>
    <mergeCell ref="C37:H37"/>
    <mergeCell ref="C44:H44"/>
    <mergeCell ref="C46:H46"/>
    <mergeCell ref="C38:H38"/>
    <mergeCell ref="C39:H39"/>
    <mergeCell ref="C7:H7"/>
    <mergeCell ref="C25:H25"/>
    <mergeCell ref="C20:H20"/>
    <mergeCell ref="C33:I33"/>
    <mergeCell ref="C23:H23"/>
    <mergeCell ref="C50:H50"/>
    <mergeCell ref="C9:H9"/>
    <mergeCell ref="C27:H27"/>
    <mergeCell ref="C30:H30"/>
    <mergeCell ref="C47:H47"/>
    <mergeCell ref="C43:I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MS</Company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Android phone</dc:creator>
  <cp:lastModifiedBy>SK</cp:lastModifiedBy>
  <dcterms:created xsi:type="dcterms:W3CDTF">2019-06-30T16:07:58Z</dcterms:created>
  <dcterms:modified xsi:type="dcterms:W3CDTF">2020-05-05T12:55:23Z</dcterms:modified>
</cp:coreProperties>
</file>